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lal\Documents\"/>
    </mc:Choice>
  </mc:AlternateContent>
  <xr:revisionPtr revIDLastSave="0" documentId="13_ncr:1_{48E8D804-B733-4FFD-8A38-8AF0DBDA4AC0}" xr6:coauthVersionLast="46" xr6:coauthVersionMax="46" xr10:uidLastSave="{00000000-0000-0000-0000-000000000000}"/>
  <bookViews>
    <workbookView xWindow="-120" yWindow="-120" windowWidth="20730" windowHeight="1116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</workbook>
</file>

<file path=xl/calcChain.xml><?xml version="1.0" encoding="utf-8"?>
<calcChain xmlns="http://schemas.openxmlformats.org/spreadsheetml/2006/main">
  <c r="J52" i="5" l="1"/>
  <c r="J47" i="5"/>
  <c r="J51" i="5"/>
  <c r="H53" i="5"/>
  <c r="H51" i="5"/>
  <c r="H52" i="5"/>
  <c r="F53" i="5"/>
  <c r="F51" i="5"/>
  <c r="F52" i="5"/>
  <c r="J53" i="5"/>
  <c r="B5" i="5"/>
  <c r="F47" i="5"/>
  <c r="F48" i="5"/>
  <c r="F49" i="5"/>
  <c r="F50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H47" i="5"/>
  <c r="H48" i="5"/>
  <c r="H49" i="5"/>
  <c r="H50" i="5"/>
  <c r="A52" i="1"/>
  <c r="P33" i="1"/>
  <c r="H34" i="1"/>
  <c r="G52" i="1"/>
  <c r="J55" i="5" l="1"/>
  <c r="H55" i="5"/>
  <c r="F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<sst xmlns="http://schemas.openxmlformats.org/spreadsheetml/2006/main" count="283" uniqueCount="164">
  <si>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</si>
  <si>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</si>
  <si>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</si>
  <si>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</si>
  <si>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</si>
  <si>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</si>
  <si>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</si>
  <si>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</si>
  <si>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</si>
  <si>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</si>
  <si>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</si>
  <si>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</si>
  <si>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</si>
  <si>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</si>
  <si>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</si>
  <si>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</si>
  <si>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</si>
  <si>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</si>
  <si>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</si>
  <si>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</si>
  <si>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</si>
  <si>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</si>
  <si>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</si>
  <si>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</si>
  <si>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</si>
  <si>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</si>
  <si>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</si>
  <si>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</si>
  <si>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</si>
  <si>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</si>
  <si>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</si>
  <si>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</si>
  <si>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</si>
  <si>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</si>
  <si>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</si>
  <si>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</si>
  <si>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</si>
  <si>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</si>
  <si>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</si>
  <si>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</si>
  <si>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</si>
  <si>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</si>
  <si>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</si>
  <si>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</si>
  <si>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</si>
  <si>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</si>
  <si>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</si>
  <si>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</si>
  <si>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</si>
  <si>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</si>
  <si>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</si>
  <si>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</si>
  <si>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</si>
  <si>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</si>
  <si>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</si>
  <si>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</si>
  <si>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</si>
  <si>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</si>
  <si>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</si>
  <si>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</si>
  <si>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</si>
  <si>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</si>
  <si>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</si>
  <si>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</si>
  <si>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</si>
  <si>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</si>
  <si>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</si>
  <si>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</si>
  <si>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</si>
  <si>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</si>
  <si>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</si>
  <si>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</si>
  <si>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</si>
  <si>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</si>
  <si>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</si>
  <si>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</si>
  <si>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</si>
  <si>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</si>
  <si>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</si>
  <si>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</si>
  <si>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</si>
  <si>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</si>
  <si>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</si>
  <si>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</si>
  <si>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</si>
  <si>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</si>
  <si>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</si>
  <si>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</si>
  <si>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</si>
  <si>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</si>
  <si>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</si>
  <si>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</si>
  <si>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</si>
  <si>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</si>
  <si>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</si>
  <si>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</si>
  <si>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</si>
  <si>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</si>
  <si>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</si>
  <si>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</si>
  <si>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</si>
  <si>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</si>
  <si>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</si>
  <si>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</si>
  <si>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</si>
  <si>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</si>
  <si>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</si>
  <si>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</si>
  <si>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</si>
  <si>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</si>
  <si>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</si>
  <si>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</si>
  <si>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</si>
  <si>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</si>
  <si>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</si>
  <si>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</si>
  <si>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</si>
  <si>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</si>
  <si>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</si>
  <si>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</si>
  <si>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</si>
  <si>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</si>
  <si>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</si>
  <si>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</si>
  <si>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</si>
  <si>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</si>
  <si>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</si>
  <si>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</si>
  <si>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</si>
  <si>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</si>
  <si>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</si>
  <si>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</si>
  <si>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</si>
  <si>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</si>
  <si>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</si>
  <si>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</si>
  <si>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Downtown Davao</t>
  </si>
  <si>
    <t>2-C</t>
  </si>
  <si>
    <t>Myla P. Cocon</t>
  </si>
  <si>
    <t>Andrea G. Dela Cerna</t>
  </si>
  <si>
    <t>Valentino  L. Dionisio</t>
  </si>
  <si>
    <t>x</t>
  </si>
  <si>
    <t>72hrs</t>
  </si>
  <si>
    <t>My Nail N'Bar and Via Zoom</t>
  </si>
  <si>
    <t>Taglucop Strawberry Hills, Marilog District, Davao City and Via Zoom</t>
  </si>
  <si>
    <t>Woodridge Park, Maa, Davao City</t>
  </si>
  <si>
    <t>Padre Pio's Home for Children, Purok 6, Rambutan St., Tugbok, Davao City</t>
  </si>
  <si>
    <t>Davao City Hall Drive, Magallanes St., Davao City</t>
  </si>
  <si>
    <t>Camp Sgt. Quintin Merecido. Buhangin, Davao City</t>
  </si>
  <si>
    <t xml:space="preserve"> Co Su Gian Home For The Aged</t>
  </si>
  <si>
    <t>72Hrs</t>
  </si>
  <si>
    <t>Turnover of Personal Protective Equipment (Facemask, Face Shield and Alcohol) and Lot Bags for the Kids</t>
  </si>
  <si>
    <t>Childrren of Padre Pio's Orphanage</t>
  </si>
  <si>
    <t>Turnover of Personal Protective Equipment (100 boxes of Facemask and 15,000 Pieces of Face Shield) To The City Government of Davao</t>
  </si>
  <si>
    <t>Contittuents of Davao city</t>
  </si>
  <si>
    <t>168Hrs</t>
  </si>
  <si>
    <t>Peace and Conflict Resolution/Prevention Forum" Peace Building During Pandemic"</t>
  </si>
  <si>
    <t>X</t>
  </si>
  <si>
    <t>72HrS</t>
  </si>
  <si>
    <t>Turnover of Personal Protective Equipment (Facemask and FaceShield) to the Philippine National Police Region Office XI</t>
  </si>
  <si>
    <t>Frontliners of Philippine National Police Region XI</t>
  </si>
  <si>
    <t>Turnover of Grocery Items, Hygiene/Sanitary Kits and Clothes to  Co Su Gian Home for the Aged</t>
  </si>
  <si>
    <t>Elderly Patients of Co Su Gian Home for the Aged</t>
  </si>
  <si>
    <t>Rotarians of Area 2 in District 3860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</si>
</sst>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B32" zoomScale="140" zoomScaleNormal="140" zoomScaleSheetLayoutView="100" workbookViewId="0">
      <selection activeCell="P32" sqref="P3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44228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44269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44244</v>
      </c>
      <c r="C11" s="152"/>
      <c r="D11" s="159">
        <v>92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143</v>
      </c>
    </row>
    <row r="12" spans="1:16" s="35" customFormat="1" ht="12" customHeight="1" thickTop="1" thickBot="1">
      <c r="A12" s="87"/>
      <c r="B12" s="83">
        <v>44254</v>
      </c>
      <c r="C12" s="84"/>
      <c r="D12" s="94">
        <v>30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3" t="s">
        <v>144</v>
      </c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3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>
        <v>44237</v>
      </c>
      <c r="C15" s="84"/>
      <c r="D15" s="187"/>
      <c r="E15" s="188"/>
      <c r="F15" s="189">
        <v>10</v>
      </c>
      <c r="G15" s="80"/>
      <c r="H15" s="95"/>
      <c r="I15" s="190"/>
      <c r="J15" s="81"/>
      <c r="K15" s="185"/>
      <c r="L15" s="93"/>
      <c r="M15" s="67"/>
      <c r="N15" s="67"/>
      <c r="O15" s="68"/>
      <c r="P15" s="43" t="s">
        <v>143</v>
      </c>
    </row>
    <row r="16" spans="1:16" s="35" customFormat="1" ht="12" customHeight="1" thickTop="1" thickBot="1">
      <c r="A16" s="87"/>
      <c r="B16" s="83">
        <v>44251</v>
      </c>
      <c r="C16" s="84"/>
      <c r="D16" s="172"/>
      <c r="E16" s="173"/>
      <c r="F16" s="78"/>
      <c r="G16" s="79"/>
      <c r="H16" s="80">
        <v>8</v>
      </c>
      <c r="I16" s="204"/>
      <c r="J16" s="91"/>
      <c r="K16" s="92"/>
      <c r="L16" s="93"/>
      <c r="M16" s="67"/>
      <c r="N16" s="67"/>
      <c r="O16" s="68"/>
      <c r="P16" s="43" t="s">
        <v>143</v>
      </c>
    </row>
    <row r="17" spans="1:16" s="35" customFormat="1" ht="12" customHeight="1" thickTop="1" thickBot="1">
      <c r="A17" s="87"/>
      <c r="B17" s="83">
        <v>44241</v>
      </c>
      <c r="C17" s="84"/>
      <c r="D17" s="172"/>
      <c r="E17" s="173"/>
      <c r="F17" s="173"/>
      <c r="G17" s="173"/>
      <c r="H17" s="78"/>
      <c r="I17" s="79"/>
      <c r="J17" s="80">
        <v>6</v>
      </c>
      <c r="K17" s="80"/>
      <c r="L17" s="185"/>
      <c r="M17" s="67"/>
      <c r="N17" s="67"/>
      <c r="O17" s="68"/>
      <c r="P17" s="43" t="s">
        <v>143</v>
      </c>
    </row>
    <row r="18" spans="1:16" s="35" customFormat="1" ht="12" customHeight="1" thickTop="1" thickBot="1">
      <c r="A18" s="87"/>
      <c r="B18" s="83">
        <v>44247</v>
      </c>
      <c r="C18" s="84"/>
      <c r="D18" s="85"/>
      <c r="E18" s="67"/>
      <c r="F18" s="67"/>
      <c r="G18" s="67"/>
      <c r="H18" s="67"/>
      <c r="I18" s="81"/>
      <c r="J18" s="80">
        <v>12</v>
      </c>
      <c r="K18" s="80"/>
      <c r="L18" s="92"/>
      <c r="M18" s="196"/>
      <c r="N18" s="67"/>
      <c r="O18" s="68"/>
      <c r="P18" s="43" t="s">
        <v>145</v>
      </c>
    </row>
    <row r="19" spans="1:16" s="35" customFormat="1" ht="12" customHeight="1" thickTop="1" thickBot="1">
      <c r="A19" s="87"/>
      <c r="B19" s="83">
        <v>44230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6</v>
      </c>
      <c r="M19" s="80"/>
      <c r="N19" s="81"/>
      <c r="O19" s="82"/>
      <c r="P19" s="43" t="s">
        <v>146</v>
      </c>
    </row>
    <row r="20" spans="1:16" s="35" customFormat="1" ht="12" customHeight="1" thickTop="1" thickBot="1">
      <c r="A20" s="87"/>
      <c r="B20" s="83">
        <v>44235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8</v>
      </c>
      <c r="M20" s="80"/>
      <c r="N20" s="81"/>
      <c r="O20" s="82"/>
      <c r="P20" s="43" t="s">
        <v>147</v>
      </c>
    </row>
    <row r="21" spans="1:16" s="35" customFormat="1" ht="12" customHeight="1" thickTop="1" thickBot="1">
      <c r="A21" s="87"/>
      <c r="B21" s="83">
        <v>44244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92</v>
      </c>
      <c r="M21" s="80"/>
      <c r="N21" s="81"/>
      <c r="O21" s="82"/>
      <c r="P21" s="43" t="s">
        <v>143</v>
      </c>
    </row>
    <row r="22" spans="1:16" s="35" customFormat="1" ht="12" customHeight="1" thickTop="1" thickBot="1">
      <c r="A22" s="87"/>
      <c r="B22" s="83">
        <v>44249</v>
      </c>
      <c r="C22" s="84"/>
      <c r="D22" s="85"/>
      <c r="E22" s="67"/>
      <c r="F22" s="67"/>
      <c r="G22" s="67"/>
      <c r="H22" s="67"/>
      <c r="I22" s="67"/>
      <c r="J22" s="67"/>
      <c r="K22" s="81"/>
      <c r="L22" s="80">
        <v>12</v>
      </c>
      <c r="M22" s="80"/>
      <c r="N22" s="81"/>
      <c r="O22" s="82"/>
      <c r="P22" s="44" t="s">
        <v>148</v>
      </c>
    </row>
    <row r="23" spans="1:16" s="35" customFormat="1" ht="12" customHeight="1" thickTop="1" thickBot="1">
      <c r="A23" s="87"/>
      <c r="B23" s="83">
        <v>44249</v>
      </c>
      <c r="C23" s="84"/>
      <c r="D23" s="85"/>
      <c r="E23" s="67"/>
      <c r="F23" s="67"/>
      <c r="G23" s="67"/>
      <c r="H23" s="67"/>
      <c r="I23" s="67"/>
      <c r="J23" s="67"/>
      <c r="K23" s="81"/>
      <c r="L23" s="80">
        <v>12</v>
      </c>
      <c r="M23" s="80"/>
      <c r="N23" s="81"/>
      <c r="O23" s="82"/>
      <c r="P23" s="44" t="s">
        <v>149</v>
      </c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30</v>
      </c>
      <c r="J31" s="107" t="s">
        <v>7</v>
      </c>
      <c r="K31" s="108"/>
      <c r="L31" s="108"/>
      <c r="M31" s="108"/>
      <c r="N31" s="108"/>
      <c r="O31" s="108"/>
      <c r="P31" s="3">
        <v>4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3</v>
      </c>
      <c r="J32" s="109" t="s">
        <v>18</v>
      </c>
      <c r="K32" s="110"/>
      <c r="L32" s="110"/>
      <c r="M32" s="110"/>
      <c r="N32" s="110"/>
      <c r="O32" s="110"/>
      <c r="P32" s="5">
        <v>2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0</v>
      </c>
      <c r="J33" s="111" t="s">
        <v>8</v>
      </c>
      <c r="K33" s="112"/>
      <c r="L33" s="112"/>
      <c r="M33" s="112"/>
      <c r="N33" s="112"/>
      <c r="O33" s="112"/>
      <c r="P33" s="36">
        <f>SUM(P31:P32)</f>
        <v>6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33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Andrea G. Dela Cerna</v>
      </c>
      <c r="B52" s="144"/>
      <c r="C52" s="145"/>
      <c r="D52" s="145"/>
      <c r="E52" s="145"/>
      <c r="F52" s="145"/>
      <c r="G52" s="145" t="str">
        <f>I6</f>
        <v>Myla P. Cocon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A16" zoomScale="106" zoomScaleNormal="106" workbookViewId="0">
      <selection activeCell="T17" sqref="T17:AA1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Downtown Davao</v>
      </c>
      <c r="B3" s="256"/>
      <c r="C3" s="256"/>
      <c r="D3" s="256"/>
      <c r="E3" s="256"/>
      <c r="F3" s="256" t="str">
        <f>'Summary of Activities'!I6</f>
        <v>Myla P. Cocon</v>
      </c>
      <c r="G3" s="256"/>
      <c r="H3" s="256"/>
      <c r="I3" s="256"/>
      <c r="J3" s="256"/>
      <c r="K3" s="256"/>
      <c r="L3" s="256" t="str">
        <f>'Summary of Activities'!N6</f>
        <v>Andrea G. Dela Cerna</v>
      </c>
      <c r="M3" s="256"/>
      <c r="N3" s="256"/>
      <c r="O3" s="256"/>
      <c r="P3" s="256"/>
      <c r="Q3" s="256"/>
      <c r="R3" s="256" t="str">
        <f>'Summary of Activities'!H6</f>
        <v>2-C</v>
      </c>
      <c r="S3" s="256"/>
      <c r="T3" s="297">
        <f>'Summary of Activities'!K2</f>
        <v>44228</v>
      </c>
      <c r="U3" s="297"/>
      <c r="V3" s="297"/>
      <c r="W3" s="297"/>
      <c r="X3" s="298">
        <f>'Summary of Activities'!O8</f>
        <v>44269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44230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 t="s">
        <v>141</v>
      </c>
      <c r="Y5" s="276" t="s">
        <v>52</v>
      </c>
      <c r="Z5" s="276"/>
      <c r="AA5" s="277"/>
    </row>
    <row r="6" spans="1:27" s="7" customFormat="1" ht="13.5" thickBot="1">
      <c r="A6" s="263"/>
      <c r="B6" s="266"/>
      <c r="C6" s="46">
        <v>30</v>
      </c>
      <c r="D6" s="47" t="s">
        <v>150</v>
      </c>
      <c r="E6" s="48">
        <v>25000</v>
      </c>
      <c r="F6" s="49"/>
      <c r="G6" s="47"/>
      <c r="H6" s="50"/>
      <c r="I6" s="46"/>
      <c r="J6" s="47"/>
      <c r="K6" s="48"/>
      <c r="L6" s="49"/>
      <c r="M6" s="47"/>
      <c r="N6" s="50"/>
      <c r="O6" s="46">
        <v>30</v>
      </c>
      <c r="P6" s="47" t="s">
        <v>142</v>
      </c>
      <c r="Q6" s="48">
        <v>25000</v>
      </c>
      <c r="R6" s="49"/>
      <c r="S6" s="47"/>
      <c r="T6" s="50"/>
      <c r="U6" s="46"/>
      <c r="V6" s="47"/>
      <c r="W6" s="48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151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152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44235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 t="s">
        <v>157</v>
      </c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>
        <v>15000</v>
      </c>
      <c r="P11" s="47" t="s">
        <v>150</v>
      </c>
      <c r="Q11" s="48">
        <v>350000</v>
      </c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153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154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44244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 t="s">
        <v>157</v>
      </c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>
        <v>92</v>
      </c>
      <c r="M16" s="47" t="s">
        <v>155</v>
      </c>
      <c r="N16" s="50">
        <v>2500</v>
      </c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 t="s">
        <v>156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 t="s">
        <v>163</v>
      </c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44249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 t="s">
        <v>157</v>
      </c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>
        <v>5000</v>
      </c>
      <c r="M21" s="47" t="s">
        <v>158</v>
      </c>
      <c r="N21" s="50">
        <v>135000</v>
      </c>
      <c r="O21" s="46">
        <v>5000</v>
      </c>
      <c r="P21" s="47" t="s">
        <v>150</v>
      </c>
      <c r="Q21" s="48">
        <v>135000</v>
      </c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 t="s">
        <v>159</v>
      </c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 t="s">
        <v>160</v>
      </c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44249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 t="s">
        <v>141</v>
      </c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>
        <v>66</v>
      </c>
      <c r="P26" s="47" t="s">
        <v>150</v>
      </c>
      <c r="Q26" s="48">
        <v>50000</v>
      </c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 t="s">
        <v>161</v>
      </c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 t="s">
        <v>162</v>
      </c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30</v>
      </c>
      <c r="G47" s="206"/>
      <c r="H47" s="205" t="e">
        <f>D6+D11+D16+D21+D26+D31+D36+D41</f>
        <v>#VALUE!</v>
      </c>
      <c r="I47" s="206"/>
      <c r="J47" s="211">
        <f>E6+E11+E16+E21+E26+E31+E36+E41</f>
        <v>25000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5092</v>
      </c>
      <c r="G50" s="206"/>
      <c r="H50" s="205" t="e">
        <f>M6+M11+M16+M21+M26+M31+M36+M41</f>
        <v>#VALUE!</v>
      </c>
      <c r="I50" s="206"/>
      <c r="J50" s="211">
        <f>N6+N11+N16+N21+N26+N31+N36+N41</f>
        <v>137500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20096</v>
      </c>
      <c r="G51" s="206"/>
      <c r="H51" s="205" t="e">
        <f>P6+P11+P16+P21+P26+P31+P36+P41</f>
        <v>#VALUE!</v>
      </c>
      <c r="I51" s="206"/>
      <c r="J51" s="211">
        <f>Q6+Q11+Q16+Q21+Q26+Q31+Q36+Q41</f>
        <v>560000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25218</v>
      </c>
      <c r="G55" s="237"/>
      <c r="H55" s="236" t="e">
        <f>SUM(H47:I53)</f>
        <v>#VALUE!</v>
      </c>
      <c r="I55" s="237"/>
      <c r="J55" s="233">
        <f>SUM(J47:L53)</f>
        <v>722500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ARANELLA leuterio</cp:lastModifiedBy>
  <cp:lastPrinted>2020-07-15T07:23:56Z</cp:lastPrinted>
  <dcterms:created xsi:type="dcterms:W3CDTF">2013-07-03T03:04:40Z</dcterms:created>
  <dcterms:modified xsi:type="dcterms:W3CDTF">2021-03-15T17:18:36Z</dcterms:modified>
</cp:coreProperties>
</file>